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5A24BA41-A196-4CD9-9260-4E95B77E6285}" xr6:coauthVersionLast="47" xr6:coauthVersionMax="47" xr10:uidLastSave="{00000000-0000-0000-0000-000000000000}"/>
  <bookViews>
    <workbookView xWindow="-120" yWindow="-120" windowWidth="20730" windowHeight="1116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Titles" localSheetId="2">'NDF-02'!$1:$12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13" i="3" l="1"/>
  <c r="F14" i="3"/>
  <c r="F15" i="3"/>
  <c r="F16" i="3"/>
  <c r="F17" i="3"/>
  <c r="F18" i="3"/>
  <c r="F19" i="3"/>
  <c r="F20" i="3"/>
  <c r="F12" i="3"/>
  <c r="H23" i="1" l="1"/>
  <c r="I23" i="1" s="1"/>
  <c r="I87" i="1"/>
  <c r="I88" i="1"/>
  <c r="I93" i="1"/>
  <c r="I96" i="1"/>
  <c r="I106" i="1"/>
  <c r="I116" i="1"/>
  <c r="I117" i="1"/>
  <c r="I126" i="1"/>
  <c r="I136" i="1"/>
  <c r="I140" i="1"/>
  <c r="I148" i="1"/>
  <c r="I152" i="1"/>
  <c r="I21" i="1"/>
  <c r="I72" i="1"/>
  <c r="D78" i="1"/>
  <c r="E78" i="1"/>
  <c r="F78" i="1"/>
  <c r="G78" i="1"/>
  <c r="D74" i="1"/>
  <c r="E74" i="1"/>
  <c r="F74" i="1"/>
  <c r="G74" i="1"/>
  <c r="D66" i="1"/>
  <c r="E66" i="1"/>
  <c r="F66" i="1"/>
  <c r="G66" i="1"/>
  <c r="D62" i="1"/>
  <c r="E62" i="1"/>
  <c r="F62" i="1"/>
  <c r="G62" i="1"/>
  <c r="D52" i="1"/>
  <c r="E52" i="1"/>
  <c r="F52" i="1"/>
  <c r="G52" i="1"/>
  <c r="D32" i="1"/>
  <c r="E32" i="1"/>
  <c r="F32" i="1"/>
  <c r="G32" i="1"/>
  <c r="D42" i="1"/>
  <c r="E42" i="1"/>
  <c r="F42" i="1"/>
  <c r="G42" i="1"/>
  <c r="H17" i="1"/>
  <c r="I17" i="1" s="1"/>
  <c r="H18" i="1"/>
  <c r="I18" i="1" s="1"/>
  <c r="H19" i="1"/>
  <c r="I19" i="1" s="1"/>
  <c r="H20" i="1"/>
  <c r="I20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3" i="1"/>
  <c r="I63" i="1" s="1"/>
  <c r="H64" i="1"/>
  <c r="I64" i="1" s="1"/>
  <c r="H65" i="1"/>
  <c r="I65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H73" i="1"/>
  <c r="I73" i="1" s="1"/>
  <c r="H75" i="1"/>
  <c r="I75" i="1" s="1"/>
  <c r="H76" i="1"/>
  <c r="I76" i="1" s="1"/>
  <c r="H77" i="1"/>
  <c r="I77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9" i="1"/>
  <c r="I89" i="1" s="1"/>
  <c r="H90" i="1"/>
  <c r="I90" i="1" s="1"/>
  <c r="H91" i="1"/>
  <c r="I91" i="1" s="1"/>
  <c r="H92" i="1"/>
  <c r="I92" i="1" s="1"/>
  <c r="H93" i="1"/>
  <c r="H94" i="1"/>
  <c r="I94" i="1" s="1"/>
  <c r="H95" i="1"/>
  <c r="I95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7" i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7" i="1"/>
  <c r="I137" i="1" s="1"/>
  <c r="H138" i="1"/>
  <c r="I138" i="1" s="1"/>
  <c r="H139" i="1"/>
  <c r="I139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9" i="1"/>
  <c r="I149" i="1" s="1"/>
  <c r="H150" i="1"/>
  <c r="I150" i="1" s="1"/>
  <c r="H151" i="1"/>
  <c r="I151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" i="1"/>
  <c r="I16" i="1" s="1"/>
  <c r="H15" i="1"/>
  <c r="I15" i="1" s="1"/>
  <c r="D14" i="1"/>
  <c r="E14" i="1"/>
  <c r="F14" i="1"/>
  <c r="G14" i="1"/>
  <c r="E22" i="1"/>
  <c r="F22" i="1"/>
  <c r="G22" i="1"/>
  <c r="D22" i="1" l="1"/>
  <c r="H22" i="1" s="1"/>
  <c r="H66" i="1"/>
  <c r="H62" i="1"/>
  <c r="H42" i="1"/>
  <c r="H74" i="1"/>
  <c r="H32" i="1"/>
  <c r="H52" i="1"/>
  <c r="H78" i="1"/>
  <c r="H14" i="1"/>
  <c r="H13" i="1" l="1"/>
  <c r="H161" i="1" l="1"/>
  <c r="D13" i="1" l="1"/>
  <c r="D161" i="1" s="1"/>
  <c r="E13" i="1"/>
  <c r="E161" i="1" s="1"/>
  <c r="F13" i="1"/>
  <c r="F161" i="1" s="1"/>
  <c r="G13" i="1"/>
  <c r="G161" i="1" s="1"/>
  <c r="C78" i="1"/>
  <c r="I78" i="1" s="1"/>
  <c r="C74" i="1"/>
  <c r="I74" i="1" s="1"/>
  <c r="C66" i="1"/>
  <c r="I66" i="1" s="1"/>
  <c r="C62" i="1"/>
  <c r="I62" i="1" s="1"/>
  <c r="C52" i="1"/>
  <c r="I52" i="1" s="1"/>
  <c r="C42" i="1"/>
  <c r="I42" i="1" s="1"/>
  <c r="C32" i="1"/>
  <c r="I32" i="1" s="1"/>
  <c r="C22" i="1"/>
  <c r="I22" i="1" s="1"/>
  <c r="C14" i="1"/>
  <c r="I14" i="1" s="1"/>
  <c r="C13" i="1" l="1"/>
  <c r="C161" i="1" l="1"/>
  <c r="I161" i="1" s="1"/>
  <c r="I13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<sst xmlns="http://schemas.openxmlformats.org/spreadsheetml/2006/main" count="266" uniqueCount="148">
  <si>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</si>
  <si>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</si>
  <si>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</si>
  <si>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</si>
  <si>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</si>
  <si>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</si>
  <si>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</si>
  <si>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</si>
  <si>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</si>
  <si>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</si>
  <si>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</si>
  <si>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</si>
  <si>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</si>
  <si>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</si>
  <si>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</si>
  <si>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</si>
  <si>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</si>
  <si>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</si>
  <si>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</si>
  <si>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</si>
  <si>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</si>
  <si>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</si>
  <si>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</si>
  <si>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</si>
  <si>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</si>
  <si>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</si>
  <si>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</si>
  <si>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</si>
  <si>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</si>
  <si>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</si>
  <si>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</si>
  <si>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</si>
  <si>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</si>
  <si>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</si>
  <si>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</si>
  <si>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</si>
  <si>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</si>
  <si>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</si>
  <si>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</si>
  <si>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</si>
  <si>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</si>
  <si>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</si>
  <si>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</si>
  <si>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</si>
  <si>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</si>
  <si>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</si>
  <si>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</si>
  <si>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</si>
  <si>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</si>
  <si>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</si>
  <si>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</si>
  <si>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</si>
  <si>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</si>
  <si>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</si>
  <si>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</si>
  <si>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</si>
  <si>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</si>
  <si>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</si>
  <si>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</si>
  <si>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</si>
  <si>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</si>
  <si>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</si>
  <si>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</si>
  <si>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</si>
  <si>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</si>
  <si>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</si>
  <si>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</si>
  <si>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</si>
  <si>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</si>
  <si>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</si>
  <si>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</si>
  <si>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</si>
  <si>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</si>
  <si>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</si>
  <si>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</si>
  <si>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</si>
  <si>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</si>
  <si>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</si>
  <si>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</si>
  <si>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</si>
  <si>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</si>
  <si>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</si>
  <si>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</si>
  <si>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</si>
  <si>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</si>
  <si>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</si>
  <si>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</si>
  <si>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</si>
  <si>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</si>
  <si>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</si>
  <si>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</si>
  <si>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</si>
  <si>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</si>
  <si>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</si>
  <si>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</si>
  <si>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</si>
  <si>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</si>
  <si>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</si>
  <si>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</si>
  <si>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</si>
  <si>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</si>
  <si>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</si>
  <si>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</si>
  <si>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</si>
  <si>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</si>
  <si>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</si>
  <si>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</si>
  <si>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</si>
  <si>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</si>
  <si>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</si>
  <si>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</si>
  <si>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</si>
  <si>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</si>
  <si>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</si>
  <si>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</si>
  <si>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</si>
  <si>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</si>
  <si>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</si>
  <si>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</si>
  <si>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</si>
  <si>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</si>
  <si>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</si>
  <si>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</si>
  <si>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</si>
  <si>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</si>
  <si>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</si>
  <si>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</si>
  <si>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</si>
  <si>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</si>
  <si>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</si>
  <si>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</si>
  <si>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</si>
  <si>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</si>
  <si>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</si>
  <si>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</si>
  <si>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</si>
  <si>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</si>
  <si>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</si>
  <si>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</si>
  <si>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para el Desarrollo Integral de la Familia del Municipio de Salamanca, Guanajuato.</t>
  </si>
  <si>
    <t>Durante el periodo informado no se cuenta con un Balance Presupuestario de Recursos Disponibles Negativo.</t>
  </si>
  <si>
    <t>Durante el periodo informado no se cuenta con Deuda Pública y Obligaciones.</t>
  </si>
  <si>
    <t>Durante el periodo informado no se cuenta con Obligaciones a Corto Pazo contraídas por la Deuda Pública y Obligaciones.</t>
  </si>
  <si>
    <t>Durante el periodo informado no se cuenta con convenios de Deuda Garantizada.</t>
  </si>
  <si>
    <t>“Bajo protesta de decir verdad declaramos que los Estados Financieros y sus notas, son razonablemente correctos y son responsabilidad del emisor”</t>
  </si>
  <si>
    <t>Ejercicio 2024</t>
  </si>
  <si>
    <t>Trimestral</t>
  </si>
  <si>
    <t>Correspondiente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</si>
</sst>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_-* #,##0.00_-;\-* #,##0.00_-;_-* &quot;-&quot;??_-;_-@_-"/>
  </numFmts>
  <fonts count="16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0" fontId="15" fillId="0" borderId="0"/>
    <xf numFmtId="0" fontId="3" fillId="0" borderId="0"/>
    <xf numFmtId="172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7" fillId="0" borderId="2" xfId="0" applyNumberFormat="1" applyFont="1" applyBorder="1" applyProtection="1">
      <protection locked="0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9" xr:uid="{7403AF9E-580C-416B-8C40-45976A0EDE8F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8" xr:uid="{B10A4B0A-B15D-4FD8-BF56-02A35DF57C9C}"/>
    <cellStyle name="Normal 3" xfId="2" xr:uid="{15527831-D55B-405A-BB41-B4B6E8217DD5}"/>
    <cellStyle name="Normal 3 2" xfId="7" xr:uid="{F00ED6A7-46BE-4C95-9C3F-535A3381F55F}"/>
    <cellStyle name="Normal 3 3" xfId="5" xr:uid="{38110EF8-93CE-4AA0-BABF-70BABEFD67B4}"/>
    <cellStyle name="Normal 4" xfId="6" xr:uid="{99E4486F-717D-4DDF-8291-60841AAE5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9"/>
  <sheetViews>
    <sheetView tabSelected="1" topLeftCell="A7" workbookViewId="0">
      <selection activeCell="B15" sqref="B15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3" width="12" style="1"/>
    <col min="4" max="4" width="15.83203125" style="1" customWidth="1"/>
    <col min="5" max="16384" width="12" style="1"/>
  </cols>
  <sheetData>
    <row r="1" spans="1:4" x14ac:dyDescent="0.2">
      <c r="A1" s="19" t="s">
        <v>139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146</v>
      </c>
    </row>
    <row r="3" spans="1:4" x14ac:dyDescent="0.2">
      <c r="A3" s="23" t="s">
        <v>147</v>
      </c>
      <c r="B3" s="24"/>
      <c r="C3" s="25" t="s">
        <v>3</v>
      </c>
      <c r="D3" s="27">
        <v>2</v>
      </c>
    </row>
    <row r="4" spans="1:4" x14ac:dyDescent="0.2">
      <c r="A4" s="71" t="s">
        <v>4</v>
      </c>
      <c r="B4" s="72"/>
      <c r="C4" s="28"/>
      <c r="D4" s="29"/>
    </row>
    <row r="5" spans="1:4" x14ac:dyDescent="0.2">
      <c r="A5" s="30" t="s">
        <v>5</v>
      </c>
      <c r="B5" s="31" t="s">
        <v>6</v>
      </c>
    </row>
    <row r="6" spans="1:4" x14ac:dyDescent="0.2">
      <c r="A6" s="32"/>
      <c r="B6" s="33"/>
    </row>
    <row r="7" spans="1:4" x14ac:dyDescent="0.2">
      <c r="A7" s="34"/>
      <c r="B7" s="39" t="s">
        <v>7</v>
      </c>
    </row>
    <row r="8" spans="1:4" x14ac:dyDescent="0.2">
      <c r="A8" s="34"/>
      <c r="B8" s="35"/>
    </row>
    <row r="9" spans="1:4" x14ac:dyDescent="0.2">
      <c r="A9" s="44" t="s">
        <v>8</v>
      </c>
      <c r="B9" s="36" t="s">
        <v>9</v>
      </c>
    </row>
    <row r="10" spans="1:4" x14ac:dyDescent="0.2">
      <c r="A10" s="44" t="s">
        <v>10</v>
      </c>
      <c r="B10" s="36" t="s">
        <v>11</v>
      </c>
    </row>
    <row r="11" spans="1:4" x14ac:dyDescent="0.2">
      <c r="A11" s="44" t="s">
        <v>12</v>
      </c>
      <c r="B11" s="36" t="s">
        <v>13</v>
      </c>
    </row>
    <row r="12" spans="1:4" x14ac:dyDescent="0.2">
      <c r="A12" s="44" t="s">
        <v>14</v>
      </c>
      <c r="B12" s="36" t="s">
        <v>15</v>
      </c>
    </row>
    <row r="13" spans="1:4" x14ac:dyDescent="0.2">
      <c r="A13" s="44" t="s">
        <v>16</v>
      </c>
      <c r="B13" s="36" t="s">
        <v>17</v>
      </c>
    </row>
    <row r="14" spans="1:4" x14ac:dyDescent="0.2">
      <c r="A14" s="44" t="s">
        <v>18</v>
      </c>
      <c r="B14" s="36" t="s">
        <v>19</v>
      </c>
    </row>
    <row r="15" spans="1:4" ht="12" thickBot="1" x14ac:dyDescent="0.25">
      <c r="A15" s="37"/>
      <c r="B15" s="38"/>
    </row>
    <row r="19" spans="1:4" ht="26.25" customHeight="1" x14ac:dyDescent="0.2">
      <c r="A19" s="73" t="s">
        <v>144</v>
      </c>
      <c r="B19" s="73"/>
      <c r="C19" s="73"/>
      <c r="D19" s="73"/>
    </row>
  </sheetData>
  <mergeCells count="2">
    <mergeCell ref="A4:B4"/>
    <mergeCell ref="A19:D19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4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del Municipio de Salamanca,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3</v>
      </c>
      <c r="F3" s="41">
        <f>'Notas de Disciplina Financiera'!D3</f>
        <v>2</v>
      </c>
    </row>
    <row r="5" spans="1:6" x14ac:dyDescent="0.2">
      <c r="B5" s="43"/>
      <c r="C5" s="43" t="s">
        <v>9</v>
      </c>
    </row>
    <row r="7" spans="1:6" x14ac:dyDescent="0.2">
      <c r="B7" s="1" t="s">
        <v>20</v>
      </c>
    </row>
    <row r="8" spans="1:6" x14ac:dyDescent="0.2">
      <c r="B8" s="45" t="s">
        <v>21</v>
      </c>
    </row>
    <row r="9" spans="1:6" x14ac:dyDescent="0.2">
      <c r="A9" s="42"/>
    </row>
    <row r="11" spans="1:6" x14ac:dyDescent="0.2">
      <c r="B11" s="1" t="s">
        <v>140</v>
      </c>
    </row>
    <row r="14" spans="1:6" ht="12" x14ac:dyDescent="0.2">
      <c r="B14" s="69" t="s">
        <v>144</v>
      </c>
      <c r="C14" s="69"/>
      <c r="D14" s="69"/>
      <c r="E14" s="69"/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pageSetUpPr fitToPage="1"/>
  </sheetPr>
  <dimension ref="A1:I164"/>
  <sheetViews>
    <sheetView showGridLines="0" topLeftCell="B1" zoomScaleNormal="100" workbookViewId="0">
      <selection activeCell="G22" sqref="G22"/>
    </sheetView>
  </sheetViews>
  <sheetFormatPr baseColWidth="10" defaultColWidth="12" defaultRowHeight="11.25" x14ac:dyDescent="0.2"/>
  <cols>
    <col min="1" max="1" width="2.6640625" style="1" customWidth="1"/>
    <col min="2" max="2" width="72" style="1" customWidth="1"/>
    <col min="3" max="3" width="16.83203125" style="1" bestFit="1" customWidth="1"/>
    <col min="4" max="4" width="16.5" style="1" bestFit="1" customWidth="1"/>
    <col min="5" max="5" width="15.33203125" style="1" bestFit="1" customWidth="1"/>
    <col min="6" max="6" width="15" style="1" customWidth="1"/>
    <col min="7" max="7" width="16.33203125" style="1" bestFit="1" customWidth="1"/>
    <col min="8" max="8" width="15.5" style="1" bestFit="1" customWidth="1"/>
    <col min="9" max="9" width="16.83203125" style="1" bestFit="1" customWidth="1"/>
    <col min="10" max="16384" width="12" style="1"/>
  </cols>
  <sheetData>
    <row r="1" spans="1:9" x14ac:dyDescent="0.2">
      <c r="B1" s="74" t="str">
        <f>'Notas de Disciplina Financiera'!A1</f>
        <v>Sistema para el Desarrollo Integral de la Familia del Municipio de Salamanca, Guanajuato.</v>
      </c>
      <c r="C1" s="74"/>
      <c r="D1" s="74"/>
      <c r="E1" s="40" t="s">
        <v>0</v>
      </c>
      <c r="F1" s="41">
        <f>'Notas de Disciplina Financiera'!D1</f>
        <v>2025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3</v>
      </c>
      <c r="F3" s="41">
        <f>'Notas de Disciplina Financiera'!D3</f>
        <v>2</v>
      </c>
    </row>
    <row r="5" spans="1:9" x14ac:dyDescent="0.2">
      <c r="B5" s="43" t="s">
        <v>22</v>
      </c>
    </row>
    <row r="6" spans="1:9" x14ac:dyDescent="0.2">
      <c r="B6" s="80" t="str">
        <f>B1</f>
        <v>Sistema para el Desarrollo Integral de la Familia del Municipio de Salamanca, Guanajuato.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23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24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30 de junio de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25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26</v>
      </c>
      <c r="E11" s="78"/>
      <c r="F11" s="78"/>
      <c r="G11" s="78"/>
      <c r="H11" s="79"/>
      <c r="I11" s="9"/>
    </row>
    <row r="12" spans="1:9" ht="22.5" customHeight="1" x14ac:dyDescent="0.2">
      <c r="B12" s="8" t="s">
        <v>27</v>
      </c>
      <c r="C12" s="8" t="s">
        <v>28</v>
      </c>
      <c r="D12" s="2" t="s">
        <v>29</v>
      </c>
      <c r="E12" s="2" t="s">
        <v>30</v>
      </c>
      <c r="F12" s="2" t="s">
        <v>31</v>
      </c>
      <c r="G12" s="2" t="s">
        <v>32</v>
      </c>
      <c r="H12" s="2" t="s">
        <v>33</v>
      </c>
      <c r="I12" s="8" t="s">
        <v>34</v>
      </c>
    </row>
    <row r="13" spans="1:9" x14ac:dyDescent="0.2">
      <c r="A13" s="42"/>
      <c r="B13" s="13" t="s">
        <v>35</v>
      </c>
      <c r="C13" s="3">
        <f>+C14+C22+C32+C42+C52+C62+C66+C74+C78</f>
        <v>82536445.210000008</v>
      </c>
      <c r="D13" s="3">
        <f t="shared" ref="D13:H13" si="0">+D14+D22+D32+D42+D52+D62+D66+D74+D78</f>
        <v>6187125.3399999999</v>
      </c>
      <c r="E13" s="3">
        <f t="shared" si="0"/>
        <v>0</v>
      </c>
      <c r="F13" s="3">
        <f t="shared" si="0"/>
        <v>2299000</v>
      </c>
      <c r="G13" s="3">
        <f t="shared" si="0"/>
        <v>-2299000</v>
      </c>
      <c r="H13" s="3">
        <f t="shared" si="0"/>
        <v>6187125.3399999999</v>
      </c>
      <c r="I13" s="3">
        <f>+C13+H13</f>
        <v>88723570.550000012</v>
      </c>
    </row>
    <row r="14" spans="1:9" x14ac:dyDescent="0.2">
      <c r="B14" s="17" t="s">
        <v>36</v>
      </c>
      <c r="C14" s="3">
        <f>SUM(C15:C21)</f>
        <v>57838960.790000007</v>
      </c>
      <c r="D14" s="3">
        <f t="shared" ref="D14:H14" si="1">SUM(D15:D21)</f>
        <v>0</v>
      </c>
      <c r="E14" s="3">
        <f t="shared" si="1"/>
        <v>0</v>
      </c>
      <c r="F14" s="3">
        <f t="shared" si="1"/>
        <v>1250000</v>
      </c>
      <c r="G14" s="3">
        <f t="shared" si="1"/>
        <v>-1250000</v>
      </c>
      <c r="H14" s="3">
        <f t="shared" si="1"/>
        <v>0</v>
      </c>
      <c r="I14" s="3">
        <f t="shared" ref="I14:I77" si="2">+C14+H14</f>
        <v>57838960.790000007</v>
      </c>
    </row>
    <row r="15" spans="1:9" x14ac:dyDescent="0.2">
      <c r="B15" s="16" t="s">
        <v>37</v>
      </c>
      <c r="C15" s="70">
        <v>36394175.700000003</v>
      </c>
      <c r="D15" s="4">
        <v>0</v>
      </c>
      <c r="E15" s="4">
        <v>0</v>
      </c>
      <c r="F15" s="4">
        <v>0</v>
      </c>
      <c r="G15" s="4">
        <v>-785000</v>
      </c>
      <c r="H15" s="4">
        <f>SUM(D15:G15)</f>
        <v>-785000</v>
      </c>
      <c r="I15" s="4">
        <f t="shared" si="2"/>
        <v>35609175.700000003</v>
      </c>
    </row>
    <row r="16" spans="1:9" x14ac:dyDescent="0.2">
      <c r="B16" s="16" t="s">
        <v>38</v>
      </c>
      <c r="C16" s="70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79" si="3">SUM(D16:G16)</f>
        <v>0</v>
      </c>
      <c r="I16" s="4">
        <f t="shared" si="2"/>
        <v>0</v>
      </c>
    </row>
    <row r="17" spans="2:9" x14ac:dyDescent="0.2">
      <c r="B17" s="16" t="s">
        <v>39</v>
      </c>
      <c r="C17" s="70">
        <v>5458680.5700000003</v>
      </c>
      <c r="D17" s="4">
        <v>0</v>
      </c>
      <c r="E17" s="4">
        <v>0</v>
      </c>
      <c r="F17" s="4">
        <v>750000</v>
      </c>
      <c r="G17" s="4">
        <v>-30000</v>
      </c>
      <c r="H17" s="4">
        <f t="shared" si="3"/>
        <v>720000</v>
      </c>
      <c r="I17" s="4">
        <f t="shared" si="2"/>
        <v>6178680.5700000003</v>
      </c>
    </row>
    <row r="18" spans="2:9" x14ac:dyDescent="0.2">
      <c r="B18" s="16" t="s">
        <v>40</v>
      </c>
      <c r="C18" s="70">
        <v>10485142.5</v>
      </c>
      <c r="D18" s="4">
        <v>0</v>
      </c>
      <c r="E18" s="4">
        <v>0</v>
      </c>
      <c r="F18" s="4">
        <v>0</v>
      </c>
      <c r="G18" s="4">
        <v>-320000</v>
      </c>
      <c r="H18" s="4">
        <f t="shared" si="3"/>
        <v>-320000</v>
      </c>
      <c r="I18" s="4">
        <f t="shared" si="2"/>
        <v>10165142.5</v>
      </c>
    </row>
    <row r="19" spans="2:9" x14ac:dyDescent="0.2">
      <c r="B19" s="16" t="s">
        <v>41</v>
      </c>
      <c r="C19" s="70">
        <v>3681253.24</v>
      </c>
      <c r="D19" s="4">
        <v>0</v>
      </c>
      <c r="E19" s="4">
        <v>0</v>
      </c>
      <c r="F19" s="4">
        <v>500000</v>
      </c>
      <c r="G19" s="4">
        <v>-75000</v>
      </c>
      <c r="H19" s="4">
        <f t="shared" si="3"/>
        <v>425000</v>
      </c>
      <c r="I19" s="4">
        <f t="shared" si="2"/>
        <v>4106253.24</v>
      </c>
    </row>
    <row r="20" spans="2:9" x14ac:dyDescent="0.2">
      <c r="B20" s="16" t="s">
        <v>42</v>
      </c>
      <c r="C20" s="70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43</v>
      </c>
      <c r="C21" s="70">
        <v>1819708.78</v>
      </c>
      <c r="D21" s="4">
        <v>0</v>
      </c>
      <c r="E21" s="4">
        <v>0</v>
      </c>
      <c r="F21" s="4">
        <v>0</v>
      </c>
      <c r="G21" s="4">
        <v>-40000</v>
      </c>
      <c r="H21" s="4">
        <f t="shared" si="3"/>
        <v>-40000</v>
      </c>
      <c r="I21" s="4">
        <f t="shared" si="2"/>
        <v>1779708.78</v>
      </c>
    </row>
    <row r="22" spans="2:9" x14ac:dyDescent="0.2">
      <c r="B22" s="17" t="s">
        <v>44</v>
      </c>
      <c r="C22" s="3">
        <f>SUM(C23:C31)</f>
        <v>5774896.9900000002</v>
      </c>
      <c r="D22" s="3">
        <f t="shared" ref="D22:G22" si="4">SUM(D23:D31)</f>
        <v>0</v>
      </c>
      <c r="E22" s="3">
        <f t="shared" si="4"/>
        <v>0</v>
      </c>
      <c r="F22" s="3">
        <f t="shared" si="4"/>
        <v>114000</v>
      </c>
      <c r="G22" s="3">
        <f t="shared" si="4"/>
        <v>-4000</v>
      </c>
      <c r="H22" s="3">
        <f t="shared" si="3"/>
        <v>110000</v>
      </c>
      <c r="I22" s="3">
        <f t="shared" si="2"/>
        <v>5884896.9900000002</v>
      </c>
    </row>
    <row r="23" spans="2:9" x14ac:dyDescent="0.2">
      <c r="B23" s="16" t="s">
        <v>45</v>
      </c>
      <c r="C23" s="70">
        <v>1652004.99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  <c r="I23" s="4">
        <f t="shared" si="2"/>
        <v>1652004.99</v>
      </c>
    </row>
    <row r="24" spans="2:9" x14ac:dyDescent="0.2">
      <c r="B24" s="16" t="s">
        <v>46</v>
      </c>
      <c r="C24" s="70">
        <v>1181891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  <c r="I24" s="4">
        <f t="shared" si="2"/>
        <v>1181891</v>
      </c>
    </row>
    <row r="25" spans="2:9" x14ac:dyDescent="0.2">
      <c r="B25" s="16" t="s">
        <v>47</v>
      </c>
      <c r="C25" s="70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48</v>
      </c>
      <c r="C26" s="70">
        <v>535145</v>
      </c>
      <c r="D26" s="4">
        <v>0</v>
      </c>
      <c r="E26" s="4">
        <v>0</v>
      </c>
      <c r="F26" s="4">
        <v>4000</v>
      </c>
      <c r="G26" s="4">
        <v>-4000</v>
      </c>
      <c r="H26" s="4">
        <f t="shared" si="3"/>
        <v>0</v>
      </c>
      <c r="I26" s="4">
        <f t="shared" si="2"/>
        <v>535145</v>
      </c>
    </row>
    <row r="27" spans="2:9" x14ac:dyDescent="0.2">
      <c r="B27" s="16" t="s">
        <v>49</v>
      </c>
      <c r="C27" s="70">
        <v>441358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441358</v>
      </c>
    </row>
    <row r="28" spans="2:9" x14ac:dyDescent="0.2">
      <c r="B28" s="16" t="s">
        <v>50</v>
      </c>
      <c r="C28" s="70">
        <v>1284000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4">
        <f t="shared" si="2"/>
        <v>1284000</v>
      </c>
    </row>
    <row r="29" spans="2:9" x14ac:dyDescent="0.2">
      <c r="B29" s="16" t="s">
        <v>51</v>
      </c>
      <c r="C29" s="70">
        <v>502948</v>
      </c>
      <c r="D29" s="4">
        <v>0</v>
      </c>
      <c r="E29" s="4">
        <v>0</v>
      </c>
      <c r="F29" s="4">
        <v>100000</v>
      </c>
      <c r="G29" s="4">
        <v>0</v>
      </c>
      <c r="H29" s="4">
        <f t="shared" si="3"/>
        <v>100000</v>
      </c>
      <c r="I29" s="4">
        <f t="shared" si="2"/>
        <v>602948</v>
      </c>
    </row>
    <row r="30" spans="2:9" x14ac:dyDescent="0.2">
      <c r="B30" s="16" t="s">
        <v>52</v>
      </c>
      <c r="C30" s="70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53</v>
      </c>
      <c r="C31" s="70">
        <v>177550</v>
      </c>
      <c r="D31" s="4">
        <v>0</v>
      </c>
      <c r="E31" s="4">
        <v>0</v>
      </c>
      <c r="F31" s="4">
        <v>10000</v>
      </c>
      <c r="G31" s="4">
        <v>0</v>
      </c>
      <c r="H31" s="4">
        <f t="shared" si="3"/>
        <v>10000</v>
      </c>
      <c r="I31" s="4">
        <f t="shared" si="2"/>
        <v>187550</v>
      </c>
    </row>
    <row r="32" spans="2:9" x14ac:dyDescent="0.2">
      <c r="B32" s="17" t="s">
        <v>54</v>
      </c>
      <c r="C32" s="3">
        <f>SUM(C33:C41)</f>
        <v>6782022.7100000009</v>
      </c>
      <c r="D32" s="3">
        <f t="shared" ref="D32:H32" si="5">SUM(D33:D41)</f>
        <v>100000</v>
      </c>
      <c r="E32" s="3">
        <f t="shared" si="5"/>
        <v>0</v>
      </c>
      <c r="F32" s="3">
        <f t="shared" si="5"/>
        <v>935000</v>
      </c>
      <c r="G32" s="3">
        <f t="shared" si="5"/>
        <v>-495000</v>
      </c>
      <c r="H32" s="3">
        <f t="shared" si="5"/>
        <v>540000</v>
      </c>
      <c r="I32" s="3">
        <f t="shared" si="2"/>
        <v>7322022.7100000009</v>
      </c>
    </row>
    <row r="33" spans="2:9" x14ac:dyDescent="0.2">
      <c r="B33" s="16" t="s">
        <v>55</v>
      </c>
      <c r="C33" s="70">
        <v>1026448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4">
        <f t="shared" si="2"/>
        <v>1026448</v>
      </c>
    </row>
    <row r="34" spans="2:9" x14ac:dyDescent="0.2">
      <c r="B34" s="16" t="s">
        <v>56</v>
      </c>
      <c r="C34" s="70">
        <v>261274</v>
      </c>
      <c r="D34" s="4">
        <v>0</v>
      </c>
      <c r="E34" s="4">
        <v>0</v>
      </c>
      <c r="F34" s="4">
        <v>332289</v>
      </c>
      <c r="G34" s="4">
        <v>0</v>
      </c>
      <c r="H34" s="4">
        <f t="shared" si="3"/>
        <v>332289</v>
      </c>
      <c r="I34" s="4">
        <f t="shared" si="2"/>
        <v>593563</v>
      </c>
    </row>
    <row r="35" spans="2:9" x14ac:dyDescent="0.2">
      <c r="B35" s="16" t="s">
        <v>57</v>
      </c>
      <c r="C35" s="70">
        <v>706485.81</v>
      </c>
      <c r="D35" s="4">
        <v>0</v>
      </c>
      <c r="E35" s="4">
        <v>0</v>
      </c>
      <c r="F35" s="4">
        <v>355000</v>
      </c>
      <c r="G35" s="4">
        <v>0</v>
      </c>
      <c r="H35" s="4">
        <f t="shared" si="3"/>
        <v>355000</v>
      </c>
      <c r="I35" s="4">
        <f t="shared" si="2"/>
        <v>1061485.81</v>
      </c>
    </row>
    <row r="36" spans="2:9" x14ac:dyDescent="0.2">
      <c r="B36" s="16" t="s">
        <v>58</v>
      </c>
      <c r="C36" s="70">
        <v>393500</v>
      </c>
      <c r="D36" s="4">
        <v>0</v>
      </c>
      <c r="E36" s="4">
        <v>0</v>
      </c>
      <c r="F36" s="4">
        <v>47711</v>
      </c>
      <c r="G36" s="4">
        <v>0</v>
      </c>
      <c r="H36" s="4">
        <f t="shared" si="3"/>
        <v>47711</v>
      </c>
      <c r="I36" s="4">
        <f t="shared" si="2"/>
        <v>441211</v>
      </c>
    </row>
    <row r="37" spans="2:9" x14ac:dyDescent="0.2">
      <c r="B37" s="16" t="s">
        <v>59</v>
      </c>
      <c r="C37" s="70">
        <v>1142504</v>
      </c>
      <c r="D37" s="4">
        <v>0</v>
      </c>
      <c r="E37" s="4">
        <v>0</v>
      </c>
      <c r="F37" s="4">
        <v>200000</v>
      </c>
      <c r="G37" s="4">
        <v>-495000</v>
      </c>
      <c r="H37" s="4">
        <f t="shared" si="3"/>
        <v>-295000</v>
      </c>
      <c r="I37" s="4">
        <f t="shared" si="2"/>
        <v>847504</v>
      </c>
    </row>
    <row r="38" spans="2:9" x14ac:dyDescent="0.2">
      <c r="B38" s="16" t="s">
        <v>60</v>
      </c>
      <c r="C38" s="70">
        <v>135360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2"/>
        <v>135360</v>
      </c>
    </row>
    <row r="39" spans="2:9" x14ac:dyDescent="0.2">
      <c r="B39" s="16" t="s">
        <v>61</v>
      </c>
      <c r="C39" s="70">
        <v>31700</v>
      </c>
      <c r="D39" s="4">
        <v>0</v>
      </c>
      <c r="E39" s="4">
        <v>0</v>
      </c>
      <c r="F39" s="4">
        <v>0</v>
      </c>
      <c r="G39" s="4">
        <v>0</v>
      </c>
      <c r="H39" s="4">
        <f t="shared" si="3"/>
        <v>0</v>
      </c>
      <c r="I39" s="4">
        <f t="shared" si="2"/>
        <v>31700</v>
      </c>
    </row>
    <row r="40" spans="2:9" x14ac:dyDescent="0.2">
      <c r="B40" s="16" t="s">
        <v>62</v>
      </c>
      <c r="C40" s="70">
        <v>1587302</v>
      </c>
      <c r="D40" s="4">
        <v>100000</v>
      </c>
      <c r="E40" s="4">
        <v>0</v>
      </c>
      <c r="F40" s="4">
        <v>0</v>
      </c>
      <c r="G40" s="4">
        <v>0</v>
      </c>
      <c r="H40" s="4">
        <f t="shared" si="3"/>
        <v>100000</v>
      </c>
      <c r="I40" s="4">
        <f t="shared" si="2"/>
        <v>1687302</v>
      </c>
    </row>
    <row r="41" spans="2:9" x14ac:dyDescent="0.2">
      <c r="B41" s="16" t="s">
        <v>63</v>
      </c>
      <c r="C41" s="70">
        <v>1497448.9</v>
      </c>
      <c r="D41" s="4">
        <v>0</v>
      </c>
      <c r="E41" s="4">
        <v>0</v>
      </c>
      <c r="F41" s="4">
        <v>0</v>
      </c>
      <c r="G41" s="4">
        <v>0</v>
      </c>
      <c r="H41" s="4">
        <f t="shared" si="3"/>
        <v>0</v>
      </c>
      <c r="I41" s="4">
        <f t="shared" si="2"/>
        <v>1497448.9</v>
      </c>
    </row>
    <row r="42" spans="2:9" x14ac:dyDescent="0.2">
      <c r="B42" s="17" t="s">
        <v>64</v>
      </c>
      <c r="C42" s="3">
        <f>SUM(C43:C51)</f>
        <v>8867122.9199999999</v>
      </c>
      <c r="D42" s="3">
        <f t="shared" ref="D42:H42" si="6">SUM(D43:D51)</f>
        <v>0</v>
      </c>
      <c r="E42" s="3">
        <f t="shared" si="6"/>
        <v>0</v>
      </c>
      <c r="F42" s="3">
        <f t="shared" si="6"/>
        <v>0</v>
      </c>
      <c r="G42" s="3">
        <f t="shared" si="6"/>
        <v>-550000</v>
      </c>
      <c r="H42" s="3">
        <f t="shared" si="6"/>
        <v>-550000</v>
      </c>
      <c r="I42" s="3">
        <f t="shared" si="2"/>
        <v>8317122.9199999999</v>
      </c>
    </row>
    <row r="43" spans="2:9" x14ac:dyDescent="0.2">
      <c r="B43" s="16" t="s">
        <v>65</v>
      </c>
      <c r="C43" s="70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2"/>
        <v>0</v>
      </c>
    </row>
    <row r="44" spans="2:9" x14ac:dyDescent="0.2">
      <c r="B44" s="16" t="s">
        <v>66</v>
      </c>
      <c r="C44" s="70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2"/>
        <v>0</v>
      </c>
    </row>
    <row r="45" spans="2:9" x14ac:dyDescent="0.2">
      <c r="B45" s="16" t="s">
        <v>67</v>
      </c>
      <c r="C45" s="70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2"/>
        <v>0</v>
      </c>
    </row>
    <row r="46" spans="2:9" x14ac:dyDescent="0.2">
      <c r="B46" s="16" t="s">
        <v>68</v>
      </c>
      <c r="C46" s="70">
        <v>8867122.9199999999</v>
      </c>
      <c r="D46" s="4">
        <v>0</v>
      </c>
      <c r="E46" s="4">
        <v>0</v>
      </c>
      <c r="F46" s="4">
        <v>0</v>
      </c>
      <c r="G46" s="4">
        <v>-550000</v>
      </c>
      <c r="H46" s="4">
        <f t="shared" si="3"/>
        <v>-550000</v>
      </c>
      <c r="I46" s="4">
        <f t="shared" si="2"/>
        <v>8317122.9199999999</v>
      </c>
    </row>
    <row r="47" spans="2:9" x14ac:dyDescent="0.2">
      <c r="B47" s="16" t="s">
        <v>69</v>
      </c>
      <c r="C47" s="70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2"/>
        <v>0</v>
      </c>
    </row>
    <row r="48" spans="2:9" x14ac:dyDescent="0.2">
      <c r="B48" s="16" t="s">
        <v>70</v>
      </c>
      <c r="C48" s="70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2"/>
        <v>0</v>
      </c>
    </row>
    <row r="49" spans="2:9" x14ac:dyDescent="0.2">
      <c r="B49" s="16" t="s">
        <v>71</v>
      </c>
      <c r="C49" s="70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2"/>
        <v>0</v>
      </c>
    </row>
    <row r="50" spans="2:9" x14ac:dyDescent="0.2">
      <c r="B50" s="16" t="s">
        <v>72</v>
      </c>
      <c r="C50" s="70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2"/>
        <v>0</v>
      </c>
    </row>
    <row r="51" spans="2:9" x14ac:dyDescent="0.2">
      <c r="B51" s="16" t="s">
        <v>73</v>
      </c>
      <c r="C51" s="70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2"/>
        <v>0</v>
      </c>
    </row>
    <row r="52" spans="2:9" x14ac:dyDescent="0.2">
      <c r="B52" s="17" t="s">
        <v>74</v>
      </c>
      <c r="C52" s="3">
        <f>SUM(C53:C61)</f>
        <v>3273441.8</v>
      </c>
      <c r="D52" s="3">
        <f t="shared" ref="D52:H52" si="7">SUM(D53:D61)</f>
        <v>1305132.24</v>
      </c>
      <c r="E52" s="3">
        <f t="shared" si="7"/>
        <v>0</v>
      </c>
      <c r="F52" s="3">
        <f t="shared" si="7"/>
        <v>0</v>
      </c>
      <c r="G52" s="3">
        <f t="shared" si="7"/>
        <v>0</v>
      </c>
      <c r="H52" s="3">
        <f t="shared" si="7"/>
        <v>1305132.24</v>
      </c>
      <c r="I52" s="3">
        <f t="shared" si="2"/>
        <v>4578574.04</v>
      </c>
    </row>
    <row r="53" spans="2:9" x14ac:dyDescent="0.2">
      <c r="B53" s="16" t="s">
        <v>75</v>
      </c>
      <c r="C53" s="70">
        <v>638892.80000000005</v>
      </c>
      <c r="D53" s="4">
        <v>217929.68</v>
      </c>
      <c r="E53" s="4">
        <v>0</v>
      </c>
      <c r="F53" s="4">
        <v>0</v>
      </c>
      <c r="G53" s="4">
        <v>0</v>
      </c>
      <c r="H53" s="4">
        <f t="shared" si="3"/>
        <v>217929.68</v>
      </c>
      <c r="I53" s="4">
        <f t="shared" si="2"/>
        <v>856822.48</v>
      </c>
    </row>
    <row r="54" spans="2:9" x14ac:dyDescent="0.2">
      <c r="B54" s="16" t="s">
        <v>76</v>
      </c>
      <c r="C54" s="70">
        <v>115649</v>
      </c>
      <c r="D54" s="4">
        <v>44000</v>
      </c>
      <c r="E54" s="4">
        <v>0</v>
      </c>
      <c r="F54" s="4">
        <v>0</v>
      </c>
      <c r="G54" s="4">
        <v>0</v>
      </c>
      <c r="H54" s="4">
        <f t="shared" si="3"/>
        <v>44000</v>
      </c>
      <c r="I54" s="4">
        <f t="shared" si="2"/>
        <v>159649</v>
      </c>
    </row>
    <row r="55" spans="2:9" x14ac:dyDescent="0.2">
      <c r="B55" s="16" t="s">
        <v>77</v>
      </c>
      <c r="C55" s="70">
        <v>59000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2"/>
        <v>59000</v>
      </c>
    </row>
    <row r="56" spans="2:9" x14ac:dyDescent="0.2">
      <c r="B56" s="16" t="s">
        <v>78</v>
      </c>
      <c r="C56" s="70">
        <v>2380000</v>
      </c>
      <c r="D56" s="4">
        <v>493202.56</v>
      </c>
      <c r="E56" s="4">
        <v>0</v>
      </c>
      <c r="F56" s="4">
        <v>0</v>
      </c>
      <c r="G56" s="4">
        <v>0</v>
      </c>
      <c r="H56" s="4">
        <f t="shared" si="3"/>
        <v>493202.56</v>
      </c>
      <c r="I56" s="4">
        <f t="shared" si="2"/>
        <v>2873202.56</v>
      </c>
    </row>
    <row r="57" spans="2:9" x14ac:dyDescent="0.2">
      <c r="B57" s="16" t="s">
        <v>79</v>
      </c>
      <c r="C57" s="70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2"/>
        <v>0</v>
      </c>
    </row>
    <row r="58" spans="2:9" x14ac:dyDescent="0.2">
      <c r="B58" s="16" t="s">
        <v>80</v>
      </c>
      <c r="C58" s="70">
        <v>79900</v>
      </c>
      <c r="D58" s="4">
        <v>550000</v>
      </c>
      <c r="E58" s="4">
        <v>0</v>
      </c>
      <c r="F58" s="4">
        <v>0</v>
      </c>
      <c r="G58" s="4">
        <v>0</v>
      </c>
      <c r="H58" s="4">
        <f t="shared" si="3"/>
        <v>550000</v>
      </c>
      <c r="I58" s="4">
        <f t="shared" si="2"/>
        <v>629900</v>
      </c>
    </row>
    <row r="59" spans="2:9" x14ac:dyDescent="0.2">
      <c r="B59" s="16" t="s">
        <v>81</v>
      </c>
      <c r="C59" s="70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2"/>
        <v>0</v>
      </c>
    </row>
    <row r="60" spans="2:9" x14ac:dyDescent="0.2">
      <c r="B60" s="16" t="s">
        <v>82</v>
      </c>
      <c r="C60" s="70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2"/>
        <v>0</v>
      </c>
    </row>
    <row r="61" spans="2:9" x14ac:dyDescent="0.2">
      <c r="B61" s="16" t="s">
        <v>83</v>
      </c>
      <c r="C61" s="70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2"/>
        <v>0</v>
      </c>
    </row>
    <row r="62" spans="2:9" x14ac:dyDescent="0.2">
      <c r="B62" s="17" t="s">
        <v>84</v>
      </c>
      <c r="C62" s="3">
        <f>SUM(C63:C65)</f>
        <v>0</v>
      </c>
      <c r="D62" s="3">
        <f t="shared" ref="D62:H62" si="8">SUM(D63:D65)</f>
        <v>1256388.17</v>
      </c>
      <c r="E62" s="3">
        <f t="shared" si="8"/>
        <v>0</v>
      </c>
      <c r="F62" s="3">
        <f t="shared" si="8"/>
        <v>0</v>
      </c>
      <c r="G62" s="3">
        <f t="shared" si="8"/>
        <v>0</v>
      </c>
      <c r="H62" s="3">
        <f t="shared" si="8"/>
        <v>1256388.17</v>
      </c>
      <c r="I62" s="3">
        <f t="shared" si="2"/>
        <v>1256388.17</v>
      </c>
    </row>
    <row r="63" spans="2:9" x14ac:dyDescent="0.2">
      <c r="B63" s="16" t="s">
        <v>85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si="2"/>
        <v>0</v>
      </c>
    </row>
    <row r="64" spans="2:9" x14ac:dyDescent="0.2">
      <c r="B64" s="16" t="s">
        <v>86</v>
      </c>
      <c r="C64" s="4">
        <v>0</v>
      </c>
      <c r="D64" s="4">
        <v>1256388.17</v>
      </c>
      <c r="E64" s="4">
        <v>0</v>
      </c>
      <c r="F64" s="4">
        <v>0</v>
      </c>
      <c r="G64" s="4">
        <v>0</v>
      </c>
      <c r="H64" s="4">
        <f t="shared" si="3"/>
        <v>1256388.17</v>
      </c>
      <c r="I64" s="4">
        <f t="shared" si="2"/>
        <v>1256388.17</v>
      </c>
    </row>
    <row r="65" spans="2:9" x14ac:dyDescent="0.2">
      <c r="B65" s="16" t="s">
        <v>87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2"/>
        <v>0</v>
      </c>
    </row>
    <row r="66" spans="2:9" x14ac:dyDescent="0.2">
      <c r="B66" s="17" t="s">
        <v>88</v>
      </c>
      <c r="C66" s="3">
        <f>SUM(C67:C73)</f>
        <v>0</v>
      </c>
      <c r="D66" s="3">
        <f t="shared" ref="D66:H66" si="9">SUM(D67:D73)</f>
        <v>3525604.93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3525604.93</v>
      </c>
      <c r="I66" s="3">
        <f t="shared" si="2"/>
        <v>3525604.93</v>
      </c>
    </row>
    <row r="67" spans="2:9" x14ac:dyDescent="0.2">
      <c r="B67" s="16" t="s">
        <v>89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si="2"/>
        <v>0</v>
      </c>
    </row>
    <row r="68" spans="2:9" x14ac:dyDescent="0.2">
      <c r="B68" s="16" t="s">
        <v>90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2"/>
        <v>0</v>
      </c>
    </row>
    <row r="69" spans="2:9" x14ac:dyDescent="0.2">
      <c r="B69" s="16" t="s">
        <v>91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2"/>
        <v>0</v>
      </c>
    </row>
    <row r="70" spans="2:9" x14ac:dyDescent="0.2">
      <c r="B70" s="16" t="s">
        <v>92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2"/>
        <v>0</v>
      </c>
    </row>
    <row r="71" spans="2:9" x14ac:dyDescent="0.2">
      <c r="B71" s="16" t="s">
        <v>93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2"/>
        <v>0</v>
      </c>
    </row>
    <row r="72" spans="2:9" x14ac:dyDescent="0.2">
      <c r="B72" s="16" t="s">
        <v>94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2"/>
        <v>0</v>
      </c>
    </row>
    <row r="73" spans="2:9" x14ac:dyDescent="0.2">
      <c r="B73" s="16" t="s">
        <v>95</v>
      </c>
      <c r="C73" s="4">
        <v>0</v>
      </c>
      <c r="D73" s="4">
        <v>3525604.93</v>
      </c>
      <c r="E73" s="4">
        <v>0</v>
      </c>
      <c r="F73" s="4">
        <v>0</v>
      </c>
      <c r="G73" s="4">
        <v>0</v>
      </c>
      <c r="H73" s="4">
        <f t="shared" si="3"/>
        <v>3525604.93</v>
      </c>
      <c r="I73" s="4">
        <f t="shared" si="2"/>
        <v>3525604.93</v>
      </c>
    </row>
    <row r="74" spans="2:9" x14ac:dyDescent="0.2">
      <c r="B74" s="17" t="s">
        <v>96</v>
      </c>
      <c r="C74" s="3">
        <f>SUM(C75:C77)</f>
        <v>0</v>
      </c>
      <c r="D74" s="3">
        <f t="shared" ref="D74:H74" si="10">SUM(D75:D77)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2"/>
        <v>0</v>
      </c>
    </row>
    <row r="75" spans="2:9" x14ac:dyDescent="0.2">
      <c r="B75" s="16" t="s">
        <v>97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si="2"/>
        <v>0</v>
      </c>
    </row>
    <row r="76" spans="2:9" x14ac:dyDescent="0.2">
      <c r="B76" s="16" t="s">
        <v>98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2"/>
        <v>0</v>
      </c>
    </row>
    <row r="77" spans="2:9" x14ac:dyDescent="0.2">
      <c r="B77" s="16" t="s">
        <v>99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2"/>
        <v>0</v>
      </c>
    </row>
    <row r="78" spans="2:9" x14ac:dyDescent="0.2">
      <c r="B78" s="17" t="s">
        <v>100</v>
      </c>
      <c r="C78" s="3">
        <f>SUM(C79:C85)</f>
        <v>0</v>
      </c>
      <c r="D78" s="3">
        <f t="shared" ref="D78:H78" si="11">SUM(D79:D85)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  <c r="H78" s="3">
        <f t="shared" si="11"/>
        <v>0</v>
      </c>
      <c r="I78" s="3">
        <f t="shared" ref="I78:I141" si="12">+C78+H78</f>
        <v>0</v>
      </c>
    </row>
    <row r="79" spans="2:9" x14ac:dyDescent="0.2">
      <c r="B79" s="16" t="s">
        <v>101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si="12"/>
        <v>0</v>
      </c>
    </row>
    <row r="80" spans="2:9" x14ac:dyDescent="0.2">
      <c r="B80" s="16" t="s">
        <v>102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143" si="13">SUM(D80:G80)</f>
        <v>0</v>
      </c>
      <c r="I80" s="4">
        <f t="shared" si="12"/>
        <v>0</v>
      </c>
    </row>
    <row r="81" spans="2:9" x14ac:dyDescent="0.2">
      <c r="B81" s="16" t="s">
        <v>103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</row>
    <row r="82" spans="2:9" x14ac:dyDescent="0.2">
      <c r="B82" s="16" t="s">
        <v>104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105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106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107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108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37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38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39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41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43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44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45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46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47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48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49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51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53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54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55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56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57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58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59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61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63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64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65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66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67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68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69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71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72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73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75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76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77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78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79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81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83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85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86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87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89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91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93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95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96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97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98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99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101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103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104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105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106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107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109</v>
      </c>
      <c r="C161" s="6">
        <f>+C13+C87</f>
        <v>82536445.210000008</v>
      </c>
      <c r="D161" s="6">
        <f t="shared" ref="D161:H161" si="16">+D13+D87</f>
        <v>6187125.3399999999</v>
      </c>
      <c r="E161" s="6">
        <f t="shared" si="16"/>
        <v>0</v>
      </c>
      <c r="F161" s="6">
        <f t="shared" si="16"/>
        <v>2299000</v>
      </c>
      <c r="G161" s="6">
        <f t="shared" si="16"/>
        <v>-2299000</v>
      </c>
      <c r="H161" s="6">
        <f t="shared" si="16"/>
        <v>6187125.3399999999</v>
      </c>
      <c r="I161" s="3">
        <f t="shared" si="14"/>
        <v>88723570.550000012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ht="12" x14ac:dyDescent="0.2">
      <c r="B164" s="69" t="s">
        <v>144</v>
      </c>
    </row>
  </sheetData>
  <protectedRanges>
    <protectedRange sqref="C13:I13 C87:H87 I14:I161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ignoredErrors>
    <ignoredError sqref="C14:H14 C22 C42 C52 C63:E63 C62 C67:E72 C66 C75:C77 C74 C79:E146 C78 D75:E77 D74:G74 D78:G78 D66:G66 D62:G62 D42:G42 D52:G52 D32:G32 C13:H13 C65:E65 C64 E64 I13:I31 I33:I54 I55:I78 I79:I85 I87:I153 I154:I159 I161 C148:E159 C147 E147 C73 E73" unlockedFormula="1"/>
    <ignoredError sqref="D22:E22 F22:G22 H142:H147 H114:H115 H93:H95 H89:H92 H79:H85 H97:H105 H107:H113 H117:H125 H127:H135 H137:H139 H141 H149:H151 H153:H159 F63:G63 F67:G73 F79:G159 F75:G77 H15:H31 F65:G65 G64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4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del Municipio de Salamanca,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3</v>
      </c>
      <c r="F3" s="41">
        <f>'Notas de Disciplina Financiera'!D3</f>
        <v>2</v>
      </c>
    </row>
    <row r="5" spans="1:6" ht="12" thickBot="1" x14ac:dyDescent="0.25">
      <c r="C5" s="43" t="s">
        <v>110</v>
      </c>
    </row>
    <row r="6" spans="1:6" x14ac:dyDescent="0.2">
      <c r="B6" s="83" t="str">
        <f>B1</f>
        <v>Sistema para el Desarrollo Integral de la Familia del Municipio de Salamanca, Guanajuato.</v>
      </c>
      <c r="C6" s="84"/>
      <c r="D6" s="84"/>
      <c r="E6" s="84"/>
      <c r="F6" s="85"/>
    </row>
    <row r="7" spans="1:6" x14ac:dyDescent="0.2">
      <c r="B7" s="86" t="s">
        <v>111</v>
      </c>
      <c r="C7" s="87"/>
      <c r="D7" s="87"/>
      <c r="E7" s="87"/>
      <c r="F7" s="88"/>
    </row>
    <row r="8" spans="1:6" x14ac:dyDescent="0.2">
      <c r="B8" s="89" t="s">
        <v>145</v>
      </c>
      <c r="C8" s="90"/>
      <c r="D8" s="90"/>
      <c r="E8" s="90"/>
      <c r="F8" s="91"/>
    </row>
    <row r="9" spans="1:6" ht="22.5" x14ac:dyDescent="0.2">
      <c r="B9" s="81" t="s">
        <v>112</v>
      </c>
      <c r="C9" s="82" t="s">
        <v>113</v>
      </c>
      <c r="D9" s="67" t="s">
        <v>114</v>
      </c>
      <c r="E9" s="67" t="s">
        <v>115</v>
      </c>
      <c r="F9" s="68" t="s">
        <v>116</v>
      </c>
    </row>
    <row r="10" spans="1:6" x14ac:dyDescent="0.2">
      <c r="A10" s="42"/>
      <c r="B10" s="81"/>
      <c r="C10" s="82"/>
      <c r="D10" s="67" t="s">
        <v>117</v>
      </c>
      <c r="E10" s="67" t="s">
        <v>118</v>
      </c>
      <c r="F10" s="68" t="s">
        <v>119</v>
      </c>
    </row>
    <row r="11" spans="1:6" x14ac:dyDescent="0.2">
      <c r="B11" s="52"/>
      <c r="C11" s="53" t="s">
        <v>120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121</v>
      </c>
      <c r="D12" s="58">
        <v>0</v>
      </c>
      <c r="E12" s="58">
        <v>0</v>
      </c>
      <c r="F12" s="59">
        <f>+D12-E12</f>
        <v>0</v>
      </c>
    </row>
    <row r="13" spans="1:6" x14ac:dyDescent="0.2">
      <c r="B13" s="56">
        <v>2000</v>
      </c>
      <c r="C13" s="57" t="s">
        <v>122</v>
      </c>
      <c r="D13" s="58">
        <v>0</v>
      </c>
      <c r="E13" s="58">
        <v>0</v>
      </c>
      <c r="F13" s="59">
        <f t="shared" ref="F13:F20" si="1">+D13-E13</f>
        <v>0</v>
      </c>
    </row>
    <row r="14" spans="1:6" x14ac:dyDescent="0.2">
      <c r="B14" s="56">
        <v>3000</v>
      </c>
      <c r="C14" s="57" t="s">
        <v>123</v>
      </c>
      <c r="D14" s="58">
        <v>0</v>
      </c>
      <c r="E14" s="58">
        <v>0</v>
      </c>
      <c r="F14" s="59">
        <f t="shared" si="1"/>
        <v>0</v>
      </c>
    </row>
    <row r="15" spans="1:6" x14ac:dyDescent="0.2">
      <c r="B15" s="56">
        <v>4000</v>
      </c>
      <c r="C15" s="57" t="s">
        <v>124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125</v>
      </c>
      <c r="D16" s="58">
        <v>0</v>
      </c>
      <c r="E16" s="58">
        <v>0</v>
      </c>
      <c r="F16" s="59">
        <f t="shared" si="1"/>
        <v>0</v>
      </c>
    </row>
    <row r="17" spans="2:6" x14ac:dyDescent="0.2">
      <c r="B17" s="56">
        <v>6000</v>
      </c>
      <c r="C17" s="57" t="s">
        <v>126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127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128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129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130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121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122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123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124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125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126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127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128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129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33</v>
      </c>
      <c r="D31" s="50">
        <f>D11+D21</f>
        <v>0</v>
      </c>
      <c r="E31" s="50">
        <f t="shared" ref="E31:F31" si="3">E11+E21</f>
        <v>0</v>
      </c>
      <c r="F31" s="51">
        <f t="shared" si="3"/>
        <v>0</v>
      </c>
    </row>
    <row r="34" spans="2:2" ht="12" x14ac:dyDescent="0.2">
      <c r="B34" s="69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pageSetup scale="76" orientation="portrait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>
      <selection activeCell="C27" sqref="C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del Municipio de Salamanca,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3</v>
      </c>
      <c r="F3" s="41">
        <f>'Notas de Disciplina Financiera'!D3</f>
        <v>2</v>
      </c>
    </row>
    <row r="5" spans="1:6" x14ac:dyDescent="0.2">
      <c r="B5" s="43"/>
      <c r="C5" s="43" t="s">
        <v>15</v>
      </c>
    </row>
    <row r="7" spans="1:6" x14ac:dyDescent="0.2">
      <c r="B7" s="1" t="s">
        <v>131</v>
      </c>
    </row>
    <row r="8" spans="1:6" x14ac:dyDescent="0.2">
      <c r="B8" s="45" t="s">
        <v>132</v>
      </c>
    </row>
    <row r="9" spans="1:6" x14ac:dyDescent="0.2">
      <c r="A9" s="42"/>
      <c r="B9" s="47" t="s">
        <v>133</v>
      </c>
    </row>
    <row r="10" spans="1:6" x14ac:dyDescent="0.2">
      <c r="B10" s="47" t="s">
        <v>134</v>
      </c>
    </row>
    <row r="13" spans="1:6" x14ac:dyDescent="0.2">
      <c r="B13" s="1" t="s">
        <v>141</v>
      </c>
    </row>
    <row r="17" spans="2:2" ht="12" x14ac:dyDescent="0.2">
      <c r="B17" s="69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8"/>
  <sheetViews>
    <sheetView showGridLines="0" workbookViewId="0">
      <selection activeCell="A18" sqref="A1:F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del Municipio de Salamanca,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3</v>
      </c>
      <c r="F3" s="41">
        <f>'Notas de Disciplina Financiera'!D3</f>
        <v>2</v>
      </c>
    </row>
    <row r="5" spans="1:6" x14ac:dyDescent="0.2">
      <c r="B5" s="43"/>
      <c r="C5" s="43" t="s">
        <v>17</v>
      </c>
    </row>
    <row r="7" spans="1:6" x14ac:dyDescent="0.2">
      <c r="B7" s="1" t="s">
        <v>131</v>
      </c>
    </row>
    <row r="8" spans="1:6" x14ac:dyDescent="0.2">
      <c r="B8" s="45" t="s">
        <v>135</v>
      </c>
    </row>
    <row r="9" spans="1:6" x14ac:dyDescent="0.2">
      <c r="A9" s="42"/>
      <c r="B9" s="46" t="s">
        <v>136</v>
      </c>
    </row>
    <row r="10" spans="1:6" x14ac:dyDescent="0.2">
      <c r="B10" s="46" t="s">
        <v>137</v>
      </c>
    </row>
    <row r="13" spans="1:6" x14ac:dyDescent="0.2">
      <c r="B13" s="1" t="s">
        <v>142</v>
      </c>
    </row>
    <row r="18" spans="2:2" ht="12" x14ac:dyDescent="0.2">
      <c r="B18" s="69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7"/>
  <sheetViews>
    <sheetView showGridLines="0" workbookViewId="0">
      <selection activeCell="C24" sqref="C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Sistema para el Desarrollo Integral de la Familia del Municipio de Salamanca, Guanajuato.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3</v>
      </c>
      <c r="F3" s="41">
        <f>'Notas de Disciplina Financiera'!D3</f>
        <v>2</v>
      </c>
    </row>
    <row r="5" spans="1:6" x14ac:dyDescent="0.2">
      <c r="B5" s="43"/>
      <c r="C5" s="43" t="s">
        <v>19</v>
      </c>
    </row>
    <row r="7" spans="1:6" x14ac:dyDescent="0.2">
      <c r="B7" s="1" t="s">
        <v>131</v>
      </c>
    </row>
    <row r="8" spans="1:6" x14ac:dyDescent="0.2">
      <c r="B8" s="45" t="s">
        <v>138</v>
      </c>
    </row>
    <row r="9" spans="1:6" x14ac:dyDescent="0.2">
      <c r="A9" s="42"/>
    </row>
    <row r="12" spans="1:6" x14ac:dyDescent="0.2">
      <c r="B12" s="1" t="s">
        <v>143</v>
      </c>
    </row>
    <row r="17" spans="2:2" ht="12" x14ac:dyDescent="0.2">
      <c r="B17" s="69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cp:lastPrinted>2025-04-29T18:09:20Z</cp:lastPrinted>
  <dcterms:created xsi:type="dcterms:W3CDTF">2024-03-15T21:50:03Z</dcterms:created>
  <dcterms:modified xsi:type="dcterms:W3CDTF">2025-07-18T21:15:48Z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